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90" windowWidth="18270" windowHeight="7410" activeTab="0"/>
  </bookViews>
  <sheets>
    <sheet name="საერთო" sheetId="1" r:id="rId1"/>
    <sheet name="N1" sheetId="2" r:id="rId2"/>
    <sheet name="N1 (2)" sheetId="3" r:id="rId3"/>
  </sheets>
  <definedNames>
    <definedName name="_xlnm._FilterDatabase" localSheetId="1" hidden="1">'N1'!$A$6:$K$36</definedName>
    <definedName name="_xlnm._FilterDatabase" localSheetId="2" hidden="1">'N1 (2)'!$A$5:$K$25</definedName>
    <definedName name="_xlnm.Print_Area" localSheetId="1">'N1'!$A$1:$K$36</definedName>
    <definedName name="_xlnm.Print_Area" localSheetId="2">'N1 (2)'!$A$2:$K$25</definedName>
    <definedName name="_xlnm.Print_Titles" localSheetId="1">'N1'!$6:$6</definedName>
    <definedName name="_xlnm.Print_Titles" localSheetId="2">'N1 (2)'!$5:$5</definedName>
  </definedNames>
  <calcPr fullCalcOnLoad="1"/>
</workbook>
</file>

<file path=xl/sharedStrings.xml><?xml version="1.0" encoding="utf-8"?>
<sst xmlns="http://schemas.openxmlformats.org/spreadsheetml/2006/main" count="137" uniqueCount="69">
  <si>
    <t>დასახელება</t>
  </si>
  <si>
    <t>განზომილება</t>
  </si>
  <si>
    <t>საერთო ღირებულება დღგ-ს ჩათვლით (ლარი)</t>
  </si>
  <si>
    <t>შესრულების ვადა (კალენდარული დღე)</t>
  </si>
  <si>
    <t>გადახდის ფორმა (კონსიგნაცია)</t>
  </si>
  <si>
    <t>მომს</t>
  </si>
  <si>
    <t>აუცილებლად შეავსეთ</t>
  </si>
  <si>
    <t>კონკურსი მარის არხისა და ილმაზლოს ტერიტორიაზე დ=700 მმ-იანი ფოლადის მილის მოწყობის სამუშაოების შესყიდვის თაობაზე</t>
  </si>
  <si>
    <t>ლოტი #</t>
  </si>
  <si>
    <t xml:space="preserve"> მარის არხისა ტერიტორიაზე დ=700 მმ-იანი ფოლადის მილის მოწყობა</t>
  </si>
  <si>
    <t>ილმაზლოს ტერიტორიაზე დ=700 მმ-იანი ფოლადის მილის მოწყობა</t>
  </si>
  <si>
    <t>#1 და #2 ლოტის ჯამი</t>
  </si>
  <si>
    <t>სულ ხარჯთაღრიცხვით</t>
  </si>
  <si>
    <t>დღგ 18%</t>
  </si>
  <si>
    <t>სულ</t>
  </si>
  <si>
    <t>ტ</t>
  </si>
  <si>
    <t>ჩასაკეთებელი დეტალის დ=300 მმ PN16 შეძენა და მოწყობა (1 ცალი)</t>
  </si>
  <si>
    <t>ჩასაკეთებელი დეტალის დ=600 მმ PN16 შეძენა და მოწყობა (2 ცალი)</t>
  </si>
  <si>
    <t>ცალი</t>
  </si>
  <si>
    <t xml:space="preserve">თუჯის ურდულის შეძენა და მონტაჟი დ-300 მმ PN16 </t>
  </si>
  <si>
    <t xml:space="preserve">თუჯის ურდულის შეძენა და მონტაჟი დ-600 მმ PN16 </t>
  </si>
  <si>
    <t>ფოლადის მილტუჩის დ=300 მმ შეძენა და მოწყობა (2 ცალი)</t>
  </si>
  <si>
    <t>ფოლადის მილტუჩის დ=600 მმ შეძენა და მოწყობა (2 ცალი)</t>
  </si>
  <si>
    <t>ფოლადის მილტუჩის დ=700 მმ შეძენა და მოწყობა (2 ცალი)</t>
  </si>
  <si>
    <r>
      <t>ფოლადის გადამყვანის შეძენა და მოწყობა დ=600</t>
    </r>
    <r>
      <rPr>
        <sz val="12"/>
        <rFont val="Arial"/>
        <family val="2"/>
      </rPr>
      <t>X</t>
    </r>
    <r>
      <rPr>
        <sz val="12"/>
        <rFont val="Sylfaen"/>
        <family val="1"/>
      </rPr>
      <t>700 მმ (2 ცალი)</t>
    </r>
  </si>
  <si>
    <t>მ2</t>
  </si>
  <si>
    <t>ლითონის ელემენტების შეღებვა ანტიკოროზიული ლაქით</t>
  </si>
  <si>
    <t>ჭის გარე ზედაპირის ჰიდროიზოლაცია ბიტუმის მასტიკით 2 ფენად</t>
  </si>
  <si>
    <t>ჩობალის შეძენა და მოწყობა დ=400 მმ (2 ცალი)</t>
  </si>
  <si>
    <t>ჩობალის შეძენა და მოწყობა დ=800 მმ (4 ცალი)</t>
  </si>
  <si>
    <t>მ3</t>
  </si>
  <si>
    <t>რ/ბ ანაკრები წრიული ჭის 
(1 ცალი) შეძენა-მონტაჟი, რკბ. ძირის ფილით, რკბ რგოლებით, რკბ. გადახურვის ფილა თუჯის ხუფით დ=1500 მმ H-1.5 მ  გამირების მოწყობის გათვალისწინებით</t>
  </si>
  <si>
    <t>რ/ბ ანაკრები წრიული ჭის 
(2 ცალი) შეძენა-მონტაჟი, რკბ. ძირის ფილით, რკბ რგოლებით, რკბ. გადახურვის ფილა თუჯის ხუფით დ=2000 მმ H-1.5 მ გამირების მოწყობის გათვალისწინებით</t>
  </si>
  <si>
    <t>ც</t>
  </si>
  <si>
    <t>არსებული დ=700 მმ მილში შეჭრა</t>
  </si>
  <si>
    <t>მ</t>
  </si>
  <si>
    <t>ფოლადის მილის გარეცხვა ქლორიანი წყლით დ=300/8 მმ</t>
  </si>
  <si>
    <t xml:space="preserve">ფოლადის მილის (ქარხნულად იზოლირებული) დ=300/8 მმ შეძენა, მონტაჟი, ჰიდრავლიკური გამოცდა </t>
  </si>
  <si>
    <t>ფოლადის მილის გარეცხვა ქლორიანი წყლით დ=600/8 მმ</t>
  </si>
  <si>
    <t xml:space="preserve">ფოლადის მილის (ქარხნულად იზოლირებული) დ=600/8 მმ შეძენა, მონტაჟი, ჰიდრავლიკური გამოცდა </t>
  </si>
  <si>
    <t>ფოლადის მილის გარეცხვა ქლორიანი წყლით დ=700/8 მმ</t>
  </si>
  <si>
    <t xml:space="preserve">ფოლადის მილის (ქარხნულად იზოლირებული) დ=700/8 მმ შეძენა, მონტაჟი დაჭირხვნის მეთოდით, ჰიდრავლიკური გამოცდა </t>
  </si>
  <si>
    <t xml:space="preserve">ფოლადის მილის (ქარხნულად იზოლირებული) დ=700/8 მმ შეძენა, მონტაჟი, ჰიდრავლიკური გამოცდა </t>
  </si>
  <si>
    <t>ქვიშის ჩაყრა დატკეპნით მილის ქვეშ 10სმ, ზემოდან 20 სმ</t>
  </si>
  <si>
    <t>ზედმეტი გრუნტის მოსწორება ადგილზე, დატკეპნა</t>
  </si>
  <si>
    <t>ადგილობრივი გრუნტის უკუჩაყრა თხრილში 80 ცხ.ძ. ბულდოზერით 10 მ-ზე გადაადგილებით და დატკეპნა</t>
  </si>
  <si>
    <t>IV კატ. გრუნტის დამუშავება ხელით, გვერდზე დაყრა</t>
  </si>
  <si>
    <t>IV კატ. გრუნტის დამუშავება ექსკავატორით ჩამჩის მოცულობით 0.5 მ3, გვერდზე დაყრა</t>
  </si>
  <si>
    <t>(ლარი)</t>
  </si>
  <si>
    <t xml:space="preserve">  ჯამი</t>
  </si>
  <si>
    <t>ერთ.ფასი</t>
  </si>
  <si>
    <t>ჯამი</t>
  </si>
  <si>
    <t xml:space="preserve">   სულ</t>
  </si>
  <si>
    <t>მანქ.მექ-ზმები (ლ)</t>
  </si>
  <si>
    <t xml:space="preserve">   ხელფასი (ლ)</t>
  </si>
  <si>
    <t xml:space="preserve">    მასალები</t>
  </si>
  <si>
    <t>რაოდე-ნობა</t>
  </si>
  <si>
    <t>განზ. ერთ.</t>
  </si>
  <si>
    <t xml:space="preserve">სამუშაოს დასახელება </t>
  </si>
  <si>
    <t>N</t>
  </si>
  <si>
    <t>რუსთავში მდინარე კოვას მიმდებარედ (ილმაზლო) დ=700 მმ წყალსადენის ფოლადის მილის მოწყობა</t>
  </si>
  <si>
    <t>რუსთავში, მარის არხის მიმდებარედ გამავალი (ამორტიზებული) დ=700 მმ წყალსადენის ფოლადის მილის შეცვლა</t>
  </si>
  <si>
    <t>ზედმეტი გრუნტის ადგილზე მოსწორება, დატკეპნა</t>
  </si>
  <si>
    <t xml:space="preserve">ფოლადის მილის (ქარხნულად იზოლირებული) დ=300/6 მმ შეძენა, მონტაჟი, ჰიდრავლიკური გამოცდა </t>
  </si>
  <si>
    <t>ფოლადის მილის გარეცხვა ქლორიანი წყლით დ=300/6 მმ</t>
  </si>
  <si>
    <t xml:space="preserve">ურდულის შეძენა და მონტაჟი დ-300 მმ PN16 </t>
  </si>
  <si>
    <t>ფოლადის მილტუჩის შეძენა, მოწყობა დ=300 მმ</t>
  </si>
  <si>
    <t>ჩასაკეთებელი დეტალის დ=300 მმ შეძენა და მოწყობა (1 ცალი)</t>
  </si>
  <si>
    <t>არსებულ დ=700 მმ მილში შეჭრა მიდუღებით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</si>
</sst>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₾&quot;;\-#,##0\ &quot;₾&quot;"/>
    <numFmt numFmtId="165" formatCode="#,##0\ &quot;₾&quot;;[Red]\-#,##0\ &quot;₾&quot;"/>
    <numFmt numFmtId="166" formatCode="#,##0.00\ &quot;₾&quot;;\-#,##0.00\ &quot;₾&quot;"/>
    <numFmt numFmtId="167" formatCode="#,##0.00\ &quot;₾&quot;;[Red]\-#,##0.00\ &quot;₾&quot;"/>
    <numFmt numFmtId="168" formatCode="_-* #,##0\ &quot;₾&quot;_-;\-* #,##0\ &quot;₾&quot;_-;_-* &quot;-&quot;\ &quot;₾&quot;_-;_-@_-"/>
    <numFmt numFmtId="169" formatCode="_-* #,##0\ _₾_-;\-* #,##0\ _₾_-;_-* &quot;-&quot;\ _₾_-;_-@_-"/>
    <numFmt numFmtId="170" formatCode="_-* #,##0.00\ &quot;₾&quot;_-;\-* #,##0.00\ &quot;₾&quot;_-;_-* &quot;-&quot;??\ &quot;₾&quot;_-;_-@_-"/>
    <numFmt numFmtId="171" formatCode="_-* #,##0.00\ _₾_-;\-* #,##0.00\ _₾_-;_-* &quot;-&quot;??\ _₾_-;_-@_-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00"/>
    <numFmt numFmtId="193" formatCode="0.000"/>
    <numFmt numFmtId="194" formatCode="0.0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cadNusx"/>
      <family val="0"/>
    </font>
    <font>
      <b/>
      <sz val="10"/>
      <name val="Sylfaen"/>
      <family val="1"/>
    </font>
    <font>
      <sz val="10"/>
      <name val="Sylfae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Sylfaen"/>
      <family val="1"/>
    </font>
    <font>
      <sz val="10"/>
      <name val="Arial CYR"/>
      <family val="0"/>
    </font>
    <font>
      <sz val="12"/>
      <name val="Sylfaen"/>
      <family val="1"/>
    </font>
    <font>
      <b/>
      <sz val="12"/>
      <name val="Sylfaen"/>
      <family val="1"/>
    </font>
    <font>
      <sz val="12"/>
      <name val="Arial"/>
      <family val="2"/>
    </font>
    <font>
      <sz val="12"/>
      <color indexed="10"/>
      <name val="Sylfae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Sylfaen"/>
      <family val="1"/>
    </font>
    <font>
      <sz val="12"/>
      <color rgb="FFFF0000"/>
      <name val="Sylfae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5" fillId="33" borderId="0" xfId="58" applyFont="1" applyFill="1" applyAlignment="1">
      <alignment vertical="center"/>
      <protection/>
    </xf>
    <xf numFmtId="0" fontId="3" fillId="33" borderId="0" xfId="58" applyFont="1" applyFill="1" applyAlignment="1">
      <alignment vertical="center"/>
      <protection/>
    </xf>
    <xf numFmtId="0" fontId="25" fillId="33" borderId="12" xfId="58" applyFont="1" applyFill="1" applyBorder="1" applyAlignment="1">
      <alignment vertical="center"/>
      <protection/>
    </xf>
    <xf numFmtId="0" fontId="25" fillId="33" borderId="13" xfId="58" applyFont="1" applyFill="1" applyBorder="1" applyAlignment="1">
      <alignment vertical="center"/>
      <protection/>
    </xf>
    <xf numFmtId="2" fontId="26" fillId="33" borderId="13" xfId="58" applyNumberFormat="1" applyFont="1" applyFill="1" applyBorder="1" applyAlignment="1">
      <alignment horizontal="center" vertical="center"/>
      <protection/>
    </xf>
    <xf numFmtId="0" fontId="26" fillId="33" borderId="13" xfId="58" applyFont="1" applyFill="1" applyBorder="1" applyAlignment="1">
      <alignment horizontal="center" vertical="center"/>
      <protection/>
    </xf>
    <xf numFmtId="0" fontId="26" fillId="33" borderId="13" xfId="58" applyFont="1" applyFill="1" applyBorder="1" applyAlignment="1">
      <alignment vertical="center" wrapText="1"/>
      <protection/>
    </xf>
    <xf numFmtId="0" fontId="26" fillId="33" borderId="14" xfId="58" applyFont="1" applyFill="1" applyBorder="1" applyAlignment="1">
      <alignment horizontal="center" vertical="center"/>
      <protection/>
    </xf>
    <xf numFmtId="0" fontId="25" fillId="33" borderId="15" xfId="58" applyFont="1" applyFill="1" applyBorder="1" applyAlignment="1">
      <alignment vertical="center"/>
      <protection/>
    </xf>
    <xf numFmtId="0" fontId="25" fillId="33" borderId="16" xfId="58" applyFont="1" applyFill="1" applyBorder="1" applyAlignment="1">
      <alignment vertical="center"/>
      <protection/>
    </xf>
    <xf numFmtId="2" fontId="26" fillId="33" borderId="16" xfId="58" applyNumberFormat="1" applyFont="1" applyFill="1" applyBorder="1" applyAlignment="1">
      <alignment horizontal="center" vertical="center"/>
      <protection/>
    </xf>
    <xf numFmtId="0" fontId="25" fillId="33" borderId="10" xfId="58" applyFont="1" applyFill="1" applyBorder="1" applyAlignment="1">
      <alignment horizontal="center" vertical="center"/>
      <protection/>
    </xf>
    <xf numFmtId="0" fontId="25" fillId="33" borderId="16" xfId="58" applyFont="1" applyFill="1" applyBorder="1" applyAlignment="1">
      <alignment vertical="center" wrapText="1"/>
      <protection/>
    </xf>
    <xf numFmtId="0" fontId="26" fillId="33" borderId="17" xfId="58" applyFont="1" applyFill="1" applyBorder="1" applyAlignment="1">
      <alignment horizontal="center" vertical="center"/>
      <protection/>
    </xf>
    <xf numFmtId="0" fontId="25" fillId="33" borderId="0" xfId="58" applyFont="1" applyFill="1" applyAlignment="1">
      <alignment vertical="center"/>
      <protection/>
    </xf>
    <xf numFmtId="2" fontId="25" fillId="33" borderId="18" xfId="58" applyNumberFormat="1" applyFont="1" applyFill="1" applyBorder="1" applyAlignment="1">
      <alignment horizontal="center" vertical="center"/>
      <protection/>
    </xf>
    <xf numFmtId="2" fontId="25" fillId="33" borderId="10" xfId="58" applyNumberFormat="1" applyFont="1" applyFill="1" applyBorder="1" applyAlignment="1">
      <alignment horizontal="center" vertical="center"/>
      <protection/>
    </xf>
    <xf numFmtId="0" fontId="25" fillId="33" borderId="10" xfId="58" applyFont="1" applyFill="1" applyBorder="1" applyAlignment="1">
      <alignment horizontal="center" vertical="center"/>
      <protection/>
    </xf>
    <xf numFmtId="192" fontId="25" fillId="33" borderId="10" xfId="44" applyNumberFormat="1" applyFont="1" applyFill="1" applyBorder="1" applyAlignment="1">
      <alignment horizontal="center" vertical="center"/>
    </xf>
    <xf numFmtId="0" fontId="25" fillId="33" borderId="10" xfId="58" applyFont="1" applyFill="1" applyBorder="1" applyAlignment="1">
      <alignment vertical="center" wrapText="1"/>
      <protection/>
    </xf>
    <xf numFmtId="0" fontId="25" fillId="33" borderId="19" xfId="58" applyFont="1" applyFill="1" applyBorder="1" applyAlignment="1">
      <alignment horizontal="center" vertical="center"/>
      <protection/>
    </xf>
    <xf numFmtId="0" fontId="25" fillId="33" borderId="19" xfId="58" applyFont="1" applyFill="1" applyBorder="1" applyAlignment="1">
      <alignment horizontal="center" vertical="center"/>
      <protection/>
    </xf>
    <xf numFmtId="2" fontId="25" fillId="33" borderId="10" xfId="58" applyNumberFormat="1" applyFont="1" applyFill="1" applyBorder="1" applyAlignment="1">
      <alignment horizontal="center" vertical="center"/>
      <protection/>
    </xf>
    <xf numFmtId="2" fontId="25" fillId="33" borderId="10" xfId="44" applyNumberFormat="1" applyFont="1" applyFill="1" applyBorder="1" applyAlignment="1">
      <alignment horizontal="center" vertical="center"/>
    </xf>
    <xf numFmtId="0" fontId="25" fillId="33" borderId="10" xfId="58" applyFont="1" applyFill="1" applyBorder="1" applyAlignment="1">
      <alignment vertical="center" wrapText="1"/>
      <protection/>
    </xf>
    <xf numFmtId="193" fontId="25" fillId="33" borderId="10" xfId="44" applyNumberFormat="1" applyFont="1" applyFill="1" applyBorder="1" applyAlignment="1">
      <alignment horizontal="center" vertical="center"/>
    </xf>
    <xf numFmtId="2" fontId="25" fillId="33" borderId="10" xfId="44" applyNumberFormat="1" applyFont="1" applyFill="1" applyBorder="1" applyAlignment="1">
      <alignment horizontal="center" vertical="center"/>
    </xf>
    <xf numFmtId="193" fontId="25" fillId="33" borderId="10" xfId="44" applyNumberFormat="1" applyFont="1" applyFill="1" applyBorder="1" applyAlignment="1">
      <alignment horizontal="center" vertical="center"/>
    </xf>
    <xf numFmtId="0" fontId="48" fillId="33" borderId="0" xfId="58" applyFont="1" applyFill="1" applyAlignment="1">
      <alignment vertical="center"/>
      <protection/>
    </xf>
    <xf numFmtId="1" fontId="48" fillId="33" borderId="0" xfId="58" applyNumberFormat="1" applyFont="1" applyFill="1" applyAlignment="1">
      <alignment vertical="center"/>
      <protection/>
    </xf>
    <xf numFmtId="0" fontId="25" fillId="33" borderId="10" xfId="58" applyFont="1" applyFill="1" applyBorder="1" applyAlignment="1">
      <alignment horizontal="center" vertical="center" wrapText="1"/>
      <protection/>
    </xf>
    <xf numFmtId="2" fontId="25" fillId="33" borderId="18" xfId="58" applyNumberFormat="1" applyFont="1" applyFill="1" applyBorder="1" applyAlignment="1">
      <alignment horizontal="center" vertical="center"/>
      <protection/>
    </xf>
    <xf numFmtId="0" fontId="25" fillId="33" borderId="10" xfId="58" applyFont="1" applyFill="1" applyBorder="1" applyAlignment="1">
      <alignment horizontal="left" vertical="center" wrapText="1"/>
      <protection/>
    </xf>
    <xf numFmtId="194" fontId="25" fillId="33" borderId="0" xfId="58" applyNumberFormat="1" applyFont="1" applyFill="1" applyAlignment="1">
      <alignment vertical="center"/>
      <protection/>
    </xf>
    <xf numFmtId="194" fontId="25" fillId="33" borderId="10" xfId="58" applyNumberFormat="1" applyFont="1" applyFill="1" applyBorder="1" applyAlignment="1">
      <alignment horizontal="center" vertical="center"/>
      <protection/>
    </xf>
    <xf numFmtId="0" fontId="25" fillId="33" borderId="10" xfId="58" applyFont="1" applyFill="1" applyBorder="1" applyAlignment="1">
      <alignment horizontal="left" vertical="center" wrapText="1"/>
      <protection/>
    </xf>
    <xf numFmtId="2" fontId="25" fillId="33" borderId="0" xfId="58" applyNumberFormat="1" applyFont="1" applyFill="1" applyAlignment="1">
      <alignment vertical="center"/>
      <protection/>
    </xf>
    <xf numFmtId="0" fontId="25" fillId="33" borderId="12" xfId="58" applyFont="1" applyFill="1" applyBorder="1" applyAlignment="1">
      <alignment horizontal="center" vertical="center"/>
      <protection/>
    </xf>
    <xf numFmtId="1" fontId="25" fillId="33" borderId="13" xfId="58" applyNumberFormat="1" applyFont="1" applyFill="1" applyBorder="1" applyAlignment="1">
      <alignment horizontal="center" vertical="center"/>
      <protection/>
    </xf>
    <xf numFmtId="0" fontId="25" fillId="33" borderId="13" xfId="58" applyFont="1" applyFill="1" applyBorder="1" applyAlignment="1">
      <alignment horizontal="center" vertical="center"/>
      <protection/>
    </xf>
    <xf numFmtId="0" fontId="25" fillId="33" borderId="13" xfId="58" applyFont="1" applyFill="1" applyBorder="1" applyAlignment="1">
      <alignment horizontal="center" vertical="center" wrapText="1"/>
      <protection/>
    </xf>
    <xf numFmtId="0" fontId="25" fillId="33" borderId="14" xfId="58" applyFont="1" applyFill="1" applyBorder="1" applyAlignment="1">
      <alignment horizontal="center" vertical="center"/>
      <protection/>
    </xf>
    <xf numFmtId="0" fontId="25" fillId="33" borderId="20" xfId="58" applyFont="1" applyFill="1" applyBorder="1" applyAlignment="1">
      <alignment horizontal="center" vertical="center"/>
      <protection/>
    </xf>
    <xf numFmtId="2" fontId="25" fillId="33" borderId="21" xfId="58" applyNumberFormat="1" applyFont="1" applyFill="1" applyBorder="1" applyAlignment="1">
      <alignment horizontal="center" vertical="center"/>
      <protection/>
    </xf>
    <xf numFmtId="0" fontId="25" fillId="33" borderId="21" xfId="58" applyFont="1" applyFill="1" applyBorder="1" applyAlignment="1">
      <alignment horizontal="center" vertical="center"/>
      <protection/>
    </xf>
    <xf numFmtId="0" fontId="25" fillId="33" borderId="21" xfId="58" applyFont="1" applyFill="1" applyBorder="1" applyAlignment="1">
      <alignment horizontal="center" vertical="center" wrapText="1"/>
      <protection/>
    </xf>
    <xf numFmtId="0" fontId="25" fillId="33" borderId="22" xfId="58" applyFont="1" applyFill="1" applyBorder="1" applyAlignment="1">
      <alignment horizontal="center" vertical="center"/>
      <protection/>
    </xf>
    <xf numFmtId="0" fontId="25" fillId="33" borderId="23" xfId="58" applyFont="1" applyFill="1" applyBorder="1" applyAlignment="1">
      <alignment horizontal="center" vertical="center"/>
      <protection/>
    </xf>
    <xf numFmtId="0" fontId="25" fillId="33" borderId="24" xfId="58" applyFont="1" applyFill="1" applyBorder="1" applyAlignment="1">
      <alignment horizontal="center" vertical="center" wrapText="1"/>
      <protection/>
    </xf>
    <xf numFmtId="0" fontId="25" fillId="33" borderId="24" xfId="58" applyFont="1" applyFill="1" applyBorder="1" applyAlignment="1">
      <alignment horizontal="center" vertical="center"/>
      <protection/>
    </xf>
    <xf numFmtId="0" fontId="25" fillId="33" borderId="25" xfId="58" applyFont="1" applyFill="1" applyBorder="1" applyAlignment="1">
      <alignment horizontal="center" vertical="center"/>
      <protection/>
    </xf>
    <xf numFmtId="0" fontId="25" fillId="33" borderId="26" xfId="58" applyFont="1" applyFill="1" applyBorder="1" applyAlignment="1">
      <alignment horizontal="right" vertical="center"/>
      <protection/>
    </xf>
    <xf numFmtId="0" fontId="25" fillId="33" borderId="0" xfId="58" applyFont="1" applyFill="1" applyBorder="1" applyAlignment="1">
      <alignment horizontal="center" vertical="center"/>
      <protection/>
    </xf>
    <xf numFmtId="0" fontId="26" fillId="33" borderId="0" xfId="58" applyFont="1" applyFill="1" applyBorder="1" applyAlignment="1">
      <alignment horizontal="center" vertical="center"/>
      <protection/>
    </xf>
    <xf numFmtId="0" fontId="26" fillId="33" borderId="0" xfId="58" applyFont="1" applyFill="1" applyBorder="1" applyAlignment="1">
      <alignment horizontal="center" vertical="center"/>
      <protection/>
    </xf>
    <xf numFmtId="0" fontId="25" fillId="33" borderId="25" xfId="58" applyFont="1" applyFill="1" applyBorder="1" applyAlignment="1">
      <alignment horizontal="center" vertical="center"/>
      <protection/>
    </xf>
    <xf numFmtId="0" fontId="25" fillId="33" borderId="27" xfId="58" applyFont="1" applyFill="1" applyBorder="1" applyAlignment="1">
      <alignment horizontal="center" vertical="center" wrapText="1"/>
      <protection/>
    </xf>
    <xf numFmtId="0" fontId="25" fillId="33" borderId="27" xfId="58" applyFont="1" applyFill="1" applyBorder="1" applyAlignment="1">
      <alignment horizontal="center" vertical="center"/>
      <protection/>
    </xf>
    <xf numFmtId="1" fontId="25" fillId="33" borderId="27" xfId="58" applyNumberFormat="1" applyFont="1" applyFill="1" applyBorder="1" applyAlignment="1">
      <alignment horizontal="center" vertical="center"/>
      <protection/>
    </xf>
    <xf numFmtId="0" fontId="25" fillId="33" borderId="28" xfId="58" applyFont="1" applyFill="1" applyBorder="1" applyAlignment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7"/>
  <sheetViews>
    <sheetView tabSelected="1" zoomScalePageLayoutView="0" workbookViewId="0" topLeftCell="A1">
      <selection activeCell="C18" sqref="C18"/>
    </sheetView>
  </sheetViews>
  <sheetFormatPr defaultColWidth="9.140625" defaultRowHeight="12.75"/>
  <cols>
    <col min="3" max="3" width="51.7109375" style="0" customWidth="1"/>
    <col min="5" max="5" width="19.28125" style="0" customWidth="1"/>
    <col min="6" max="6" width="18.7109375" style="0" customWidth="1"/>
    <col min="7" max="7" width="15.8515625" style="0" customWidth="1"/>
  </cols>
  <sheetData>
    <row r="2" spans="2:7" ht="12.75">
      <c r="B2" s="7" t="s">
        <v>7</v>
      </c>
      <c r="C2" s="7"/>
      <c r="D2" s="7"/>
      <c r="E2" s="7"/>
      <c r="F2" s="7"/>
      <c r="G2" s="7"/>
    </row>
    <row r="3" spans="2:7" ht="29.25" customHeight="1">
      <c r="B3" s="8"/>
      <c r="C3" s="8"/>
      <c r="D3" s="8"/>
      <c r="E3" s="8"/>
      <c r="F3" s="8"/>
      <c r="G3" s="8"/>
    </row>
    <row r="4" spans="2:7" ht="45">
      <c r="B4" s="1" t="s">
        <v>8</v>
      </c>
      <c r="C4" s="1" t="s">
        <v>0</v>
      </c>
      <c r="D4" s="2" t="s">
        <v>1</v>
      </c>
      <c r="E4" s="2" t="s">
        <v>2</v>
      </c>
      <c r="F4" s="2" t="s">
        <v>3</v>
      </c>
      <c r="G4" s="2" t="s">
        <v>4</v>
      </c>
    </row>
    <row r="5" spans="2:7" ht="57.75" customHeight="1">
      <c r="B5" s="1">
        <v>1</v>
      </c>
      <c r="C5" s="6" t="s">
        <v>9</v>
      </c>
      <c r="D5" s="1" t="s">
        <v>5</v>
      </c>
      <c r="E5" s="1"/>
      <c r="F5" s="1"/>
      <c r="G5" s="4" t="s">
        <v>6</v>
      </c>
    </row>
    <row r="6" spans="2:7" ht="52.5" customHeight="1">
      <c r="B6" s="1">
        <v>2</v>
      </c>
      <c r="C6" s="6" t="s">
        <v>10</v>
      </c>
      <c r="D6" s="1" t="s">
        <v>5</v>
      </c>
      <c r="E6" s="1"/>
      <c r="F6" s="1"/>
      <c r="G6" s="4" t="s">
        <v>6</v>
      </c>
    </row>
    <row r="7" spans="2:6" ht="48" customHeight="1">
      <c r="B7" s="9" t="s">
        <v>11</v>
      </c>
      <c r="C7" s="9"/>
      <c r="D7" s="9"/>
      <c r="E7" s="3"/>
      <c r="F7" s="5"/>
    </row>
  </sheetData>
  <sheetProtection/>
  <mergeCells count="2">
    <mergeCell ref="B2:G3"/>
    <mergeCell ref="B7:D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6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4.7109375" style="10" customWidth="1"/>
    <col min="2" max="2" width="37.57421875" style="10" customWidth="1"/>
    <col min="3" max="3" width="8.57421875" style="10" customWidth="1"/>
    <col min="4" max="4" width="13.140625" style="10" bestFit="1" customWidth="1"/>
    <col min="5" max="5" width="11.28125" style="10" customWidth="1"/>
    <col min="6" max="6" width="12.140625" style="10" customWidth="1"/>
    <col min="7" max="7" width="10.421875" style="10" customWidth="1"/>
    <col min="8" max="8" width="11.140625" style="10" customWidth="1"/>
    <col min="9" max="9" width="10.28125" style="10" customWidth="1"/>
    <col min="10" max="10" width="11.00390625" style="10" customWidth="1"/>
    <col min="11" max="11" width="14.8515625" style="10" customWidth="1"/>
    <col min="12" max="12" width="9.140625" style="10" customWidth="1"/>
    <col min="13" max="13" width="10.7109375" style="10" bestFit="1" customWidth="1"/>
    <col min="14" max="15" width="12.8515625" style="10" customWidth="1"/>
    <col min="16" max="16" width="10.140625" style="10" bestFit="1" customWidth="1"/>
    <col min="17" max="17" width="9.140625" style="10" customWidth="1"/>
    <col min="18" max="18" width="10.140625" style="10" bestFit="1" customWidth="1"/>
    <col min="19" max="19" width="9.57421875" style="10" bestFit="1" customWidth="1"/>
    <col min="20" max="20" width="10.140625" style="10" bestFit="1" customWidth="1"/>
    <col min="21" max="16384" width="9.140625" style="10" customWidth="1"/>
  </cols>
  <sheetData>
    <row r="1" spans="1:11" ht="10.5" customHeight="1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ht="36" customHeight="1">
      <c r="A2" s="63" t="s">
        <v>60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ht="12" customHeight="1" thickBot="1">
      <c r="A3" s="62"/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11" ht="18" customHeight="1">
      <c r="A4" s="60" t="s">
        <v>59</v>
      </c>
      <c r="B4" s="58" t="s">
        <v>58</v>
      </c>
      <c r="C4" s="58" t="s">
        <v>57</v>
      </c>
      <c r="D4" s="58" t="s">
        <v>56</v>
      </c>
      <c r="E4" s="59" t="s">
        <v>55</v>
      </c>
      <c r="F4" s="59"/>
      <c r="G4" s="59" t="s">
        <v>54</v>
      </c>
      <c r="H4" s="59"/>
      <c r="I4" s="58" t="s">
        <v>53</v>
      </c>
      <c r="J4" s="58"/>
      <c r="K4" s="57" t="s">
        <v>52</v>
      </c>
    </row>
    <row r="5" spans="1:11" ht="39.75" customHeight="1" thickBot="1">
      <c r="A5" s="56"/>
      <c r="B5" s="55"/>
      <c r="C5" s="55"/>
      <c r="D5" s="55"/>
      <c r="E5" s="54" t="s">
        <v>50</v>
      </c>
      <c r="F5" s="53" t="s">
        <v>51</v>
      </c>
      <c r="G5" s="54" t="s">
        <v>50</v>
      </c>
      <c r="H5" s="53" t="s">
        <v>51</v>
      </c>
      <c r="I5" s="54" t="s">
        <v>50</v>
      </c>
      <c r="J5" s="53" t="s">
        <v>49</v>
      </c>
      <c r="K5" s="52" t="s">
        <v>48</v>
      </c>
    </row>
    <row r="6" spans="1:11" ht="18.75" thickBot="1">
      <c r="A6" s="51">
        <v>1</v>
      </c>
      <c r="B6" s="50">
        <v>3</v>
      </c>
      <c r="C6" s="50">
        <v>4</v>
      </c>
      <c r="D6" s="50">
        <v>6</v>
      </c>
      <c r="E6" s="49">
        <v>7</v>
      </c>
      <c r="F6" s="48">
        <v>8</v>
      </c>
      <c r="G6" s="49">
        <v>9</v>
      </c>
      <c r="H6" s="48">
        <v>10</v>
      </c>
      <c r="I6" s="49">
        <v>11</v>
      </c>
      <c r="J6" s="48">
        <v>12</v>
      </c>
      <c r="K6" s="47">
        <v>13</v>
      </c>
    </row>
    <row r="7" spans="1:14" s="24" customFormat="1" ht="76.5" customHeight="1">
      <c r="A7" s="31">
        <v>1</v>
      </c>
      <c r="B7" s="45" t="s">
        <v>47</v>
      </c>
      <c r="C7" s="27" t="s">
        <v>30</v>
      </c>
      <c r="D7" s="26">
        <v>1150</v>
      </c>
      <c r="E7" s="27"/>
      <c r="F7" s="26"/>
      <c r="G7" s="27"/>
      <c r="H7" s="26"/>
      <c r="I7" s="27"/>
      <c r="J7" s="26"/>
      <c r="K7" s="25"/>
      <c r="L7" s="46"/>
      <c r="M7" s="46"/>
      <c r="N7" s="46"/>
    </row>
    <row r="8" spans="1:11" s="24" customFormat="1" ht="46.5" customHeight="1">
      <c r="A8" s="31">
        <v>2</v>
      </c>
      <c r="B8" s="45" t="s">
        <v>46</v>
      </c>
      <c r="C8" s="27" t="s">
        <v>30</v>
      </c>
      <c r="D8" s="26">
        <v>115</v>
      </c>
      <c r="E8" s="27"/>
      <c r="F8" s="26"/>
      <c r="G8" s="27"/>
      <c r="H8" s="26"/>
      <c r="I8" s="27"/>
      <c r="J8" s="26"/>
      <c r="K8" s="25"/>
    </row>
    <row r="9" spans="1:13" ht="72" customHeight="1">
      <c r="A9" s="30">
        <v>3</v>
      </c>
      <c r="B9" s="42" t="s">
        <v>45</v>
      </c>
      <c r="C9" s="21" t="s">
        <v>30</v>
      </c>
      <c r="D9" s="44">
        <v>1055</v>
      </c>
      <c r="E9" s="21"/>
      <c r="F9" s="32"/>
      <c r="G9" s="21"/>
      <c r="H9" s="32"/>
      <c r="I9" s="21"/>
      <c r="J9" s="32"/>
      <c r="K9" s="41"/>
      <c r="M9" s="43"/>
    </row>
    <row r="10" spans="1:13" ht="44.25" customHeight="1">
      <c r="A10" s="31">
        <v>4</v>
      </c>
      <c r="B10" s="42" t="s">
        <v>44</v>
      </c>
      <c r="C10" s="21"/>
      <c r="D10" s="44">
        <v>210</v>
      </c>
      <c r="E10" s="21"/>
      <c r="F10" s="32"/>
      <c r="G10" s="21"/>
      <c r="H10" s="32"/>
      <c r="I10" s="21"/>
      <c r="J10" s="32"/>
      <c r="K10" s="41"/>
      <c r="M10" s="43"/>
    </row>
    <row r="11" spans="1:11" ht="42" customHeight="1">
      <c r="A11" s="31">
        <v>5</v>
      </c>
      <c r="B11" s="42" t="s">
        <v>43</v>
      </c>
      <c r="C11" s="21" t="s">
        <v>30</v>
      </c>
      <c r="D11" s="32">
        <v>72</v>
      </c>
      <c r="E11" s="21"/>
      <c r="F11" s="32"/>
      <c r="G11" s="21"/>
      <c r="H11" s="32"/>
      <c r="I11" s="21"/>
      <c r="J11" s="32"/>
      <c r="K11" s="41"/>
    </row>
    <row r="12" spans="1:11" ht="75" customHeight="1">
      <c r="A12" s="30">
        <v>6</v>
      </c>
      <c r="B12" s="34" t="s">
        <v>42</v>
      </c>
      <c r="C12" s="21" t="s">
        <v>35</v>
      </c>
      <c r="D12" s="32">
        <v>345</v>
      </c>
      <c r="E12" s="21"/>
      <c r="F12" s="32"/>
      <c r="G12" s="21"/>
      <c r="H12" s="32"/>
      <c r="I12" s="21"/>
      <c r="J12" s="32"/>
      <c r="K12" s="41"/>
    </row>
    <row r="13" spans="1:11" ht="90.75" customHeight="1">
      <c r="A13" s="31">
        <v>7</v>
      </c>
      <c r="B13" s="34" t="s">
        <v>41</v>
      </c>
      <c r="C13" s="21" t="s">
        <v>35</v>
      </c>
      <c r="D13" s="32">
        <v>15</v>
      </c>
      <c r="E13" s="21"/>
      <c r="F13" s="32"/>
      <c r="G13" s="21"/>
      <c r="H13" s="32"/>
      <c r="I13" s="21"/>
      <c r="J13" s="32"/>
      <c r="K13" s="41"/>
    </row>
    <row r="14" spans="1:11" ht="44.25" customHeight="1">
      <c r="A14" s="31">
        <v>8</v>
      </c>
      <c r="B14" s="34" t="s">
        <v>40</v>
      </c>
      <c r="C14" s="21" t="s">
        <v>35</v>
      </c>
      <c r="D14" s="32">
        <v>360</v>
      </c>
      <c r="E14" s="21"/>
      <c r="F14" s="32"/>
      <c r="G14" s="21"/>
      <c r="H14" s="32"/>
      <c r="I14" s="21"/>
      <c r="J14" s="32"/>
      <c r="K14" s="41"/>
    </row>
    <row r="15" spans="1:11" ht="75" customHeight="1">
      <c r="A15" s="30">
        <v>9</v>
      </c>
      <c r="B15" s="34" t="s">
        <v>39</v>
      </c>
      <c r="C15" s="21" t="s">
        <v>35</v>
      </c>
      <c r="D15" s="32">
        <v>5</v>
      </c>
      <c r="E15" s="21"/>
      <c r="F15" s="32"/>
      <c r="G15" s="21"/>
      <c r="H15" s="32"/>
      <c r="I15" s="21"/>
      <c r="J15" s="32"/>
      <c r="K15" s="41"/>
    </row>
    <row r="16" spans="1:11" ht="51" customHeight="1">
      <c r="A16" s="31">
        <v>10</v>
      </c>
      <c r="B16" s="34" t="s">
        <v>38</v>
      </c>
      <c r="C16" s="21" t="s">
        <v>35</v>
      </c>
      <c r="D16" s="32">
        <f>D15</f>
        <v>5</v>
      </c>
      <c r="E16" s="21"/>
      <c r="F16" s="32"/>
      <c r="G16" s="21"/>
      <c r="H16" s="32"/>
      <c r="I16" s="21"/>
      <c r="J16" s="32"/>
      <c r="K16" s="41"/>
    </row>
    <row r="17" spans="1:11" ht="75" customHeight="1">
      <c r="A17" s="31">
        <v>11</v>
      </c>
      <c r="B17" s="34" t="s">
        <v>37</v>
      </c>
      <c r="C17" s="21" t="s">
        <v>35</v>
      </c>
      <c r="D17" s="32">
        <v>27</v>
      </c>
      <c r="E17" s="21"/>
      <c r="F17" s="32"/>
      <c r="G17" s="21"/>
      <c r="H17" s="32"/>
      <c r="I17" s="21"/>
      <c r="J17" s="32"/>
      <c r="K17" s="41"/>
    </row>
    <row r="18" spans="1:11" ht="51" customHeight="1">
      <c r="A18" s="30">
        <v>12</v>
      </c>
      <c r="B18" s="34" t="s">
        <v>36</v>
      </c>
      <c r="C18" s="21" t="s">
        <v>35</v>
      </c>
      <c r="D18" s="32">
        <f>D17</f>
        <v>27</v>
      </c>
      <c r="E18" s="21"/>
      <c r="F18" s="32"/>
      <c r="G18" s="21"/>
      <c r="H18" s="32"/>
      <c r="I18" s="21"/>
      <c r="J18" s="32"/>
      <c r="K18" s="41"/>
    </row>
    <row r="19" spans="1:11" s="24" customFormat="1" ht="32.25" customHeight="1">
      <c r="A19" s="31">
        <v>13</v>
      </c>
      <c r="B19" s="29" t="s">
        <v>34</v>
      </c>
      <c r="C19" s="27" t="s">
        <v>33</v>
      </c>
      <c r="D19" s="26">
        <v>2</v>
      </c>
      <c r="E19" s="27"/>
      <c r="F19" s="26"/>
      <c r="G19" s="27"/>
      <c r="H19" s="26"/>
      <c r="I19" s="27"/>
      <c r="J19" s="26"/>
      <c r="K19" s="25"/>
    </row>
    <row r="20" spans="1:11" s="24" customFormat="1" ht="129" customHeight="1">
      <c r="A20" s="31">
        <v>14</v>
      </c>
      <c r="B20" s="29" t="s">
        <v>32</v>
      </c>
      <c r="C20" s="40" t="s">
        <v>30</v>
      </c>
      <c r="D20" s="35">
        <f>(3.14*1.1*1.1*0.15+0.73*1.2+2.3*2.3*0.15)*2</f>
        <v>4.47882</v>
      </c>
      <c r="E20" s="27"/>
      <c r="F20" s="26"/>
      <c r="G20" s="27"/>
      <c r="H20" s="26"/>
      <c r="I20" s="27"/>
      <c r="J20" s="26"/>
      <c r="K20" s="25"/>
    </row>
    <row r="21" spans="1:16" s="24" customFormat="1" ht="127.5" customHeight="1">
      <c r="A21" s="30">
        <v>15</v>
      </c>
      <c r="B21" s="29" t="s">
        <v>31</v>
      </c>
      <c r="C21" s="40" t="s">
        <v>30</v>
      </c>
      <c r="D21" s="35">
        <f>(3.14*0.85*0.85*0.15+0.51*1.2+1.8*1.8*0.15)*1</f>
        <v>1.4382975</v>
      </c>
      <c r="E21" s="27"/>
      <c r="F21" s="26"/>
      <c r="G21" s="27"/>
      <c r="H21" s="26"/>
      <c r="I21" s="27"/>
      <c r="J21" s="26"/>
      <c r="K21" s="25"/>
      <c r="M21" s="39"/>
      <c r="N21" s="39"/>
      <c r="P21" s="38"/>
    </row>
    <row r="22" spans="1:11" ht="36" customHeight="1">
      <c r="A22" s="31">
        <v>16</v>
      </c>
      <c r="B22" s="34" t="s">
        <v>29</v>
      </c>
      <c r="C22" s="21" t="s">
        <v>15</v>
      </c>
      <c r="D22" s="37">
        <f>98.9*4/1000</f>
        <v>0.3956</v>
      </c>
      <c r="E22" s="21"/>
      <c r="F22" s="32"/>
      <c r="G22" s="21"/>
      <c r="H22" s="32"/>
      <c r="I22" s="21"/>
      <c r="J22" s="32"/>
      <c r="K22" s="25"/>
    </row>
    <row r="23" spans="1:11" ht="36" customHeight="1">
      <c r="A23" s="31">
        <v>17</v>
      </c>
      <c r="B23" s="34" t="s">
        <v>28</v>
      </c>
      <c r="C23" s="21" t="s">
        <v>15</v>
      </c>
      <c r="D23" s="37">
        <f>57.3*2/1000</f>
        <v>0.1146</v>
      </c>
      <c r="E23" s="21"/>
      <c r="F23" s="32"/>
      <c r="G23" s="21"/>
      <c r="H23" s="32"/>
      <c r="I23" s="21"/>
      <c r="J23" s="32"/>
      <c r="K23" s="25"/>
    </row>
    <row r="24" spans="1:11" s="24" customFormat="1" ht="54.75" customHeight="1">
      <c r="A24" s="30">
        <v>18</v>
      </c>
      <c r="B24" s="29" t="s">
        <v>27</v>
      </c>
      <c r="C24" s="27" t="s">
        <v>25</v>
      </c>
      <c r="D24" s="36">
        <v>30</v>
      </c>
      <c r="E24" s="27"/>
      <c r="F24" s="26"/>
      <c r="G24" s="27"/>
      <c r="H24" s="26"/>
      <c r="I24" s="27"/>
      <c r="J24" s="26"/>
      <c r="K24" s="25"/>
    </row>
    <row r="25" spans="1:11" s="24" customFormat="1" ht="41.25" customHeight="1">
      <c r="A25" s="31">
        <v>19</v>
      </c>
      <c r="B25" s="29" t="s">
        <v>26</v>
      </c>
      <c r="C25" s="27" t="s">
        <v>25</v>
      </c>
      <c r="D25" s="36">
        <f>3.14*0.7*2</f>
        <v>4.396</v>
      </c>
      <c r="E25" s="27"/>
      <c r="F25" s="26"/>
      <c r="G25" s="27"/>
      <c r="H25" s="26"/>
      <c r="I25" s="27"/>
      <c r="J25" s="26"/>
      <c r="K25" s="25"/>
    </row>
    <row r="26" spans="1:11" s="24" customFormat="1" ht="38.25" customHeight="1">
      <c r="A26" s="31">
        <v>20</v>
      </c>
      <c r="B26" s="29" t="s">
        <v>24</v>
      </c>
      <c r="C26" s="27" t="s">
        <v>15</v>
      </c>
      <c r="D26" s="35">
        <f>141/1000*2</f>
        <v>0.282</v>
      </c>
      <c r="E26" s="27"/>
      <c r="F26" s="26"/>
      <c r="G26" s="27"/>
      <c r="H26" s="26"/>
      <c r="I26" s="27"/>
      <c r="J26" s="26"/>
      <c r="K26" s="25"/>
    </row>
    <row r="27" spans="1:11" s="24" customFormat="1" ht="38.25" customHeight="1">
      <c r="A27" s="30">
        <v>21</v>
      </c>
      <c r="B27" s="29" t="s">
        <v>23</v>
      </c>
      <c r="C27" s="27" t="s">
        <v>15</v>
      </c>
      <c r="D27" s="28">
        <f>29.15*2/1000</f>
        <v>0.0583</v>
      </c>
      <c r="E27" s="27"/>
      <c r="F27" s="26"/>
      <c r="G27" s="27"/>
      <c r="H27" s="26"/>
      <c r="I27" s="27"/>
      <c r="J27" s="26"/>
      <c r="K27" s="25"/>
    </row>
    <row r="28" spans="1:11" s="24" customFormat="1" ht="38.25" customHeight="1">
      <c r="A28" s="31">
        <v>22</v>
      </c>
      <c r="B28" s="29" t="s">
        <v>22</v>
      </c>
      <c r="C28" s="27" t="s">
        <v>15</v>
      </c>
      <c r="D28" s="28">
        <f>21.35*2/1000</f>
        <v>0.0427</v>
      </c>
      <c r="E28" s="27"/>
      <c r="F28" s="26"/>
      <c r="G28" s="27"/>
      <c r="H28" s="26"/>
      <c r="I28" s="27"/>
      <c r="J28" s="26"/>
      <c r="K28" s="25"/>
    </row>
    <row r="29" spans="1:11" s="24" customFormat="1" ht="38.25" customHeight="1">
      <c r="A29" s="31">
        <v>23</v>
      </c>
      <c r="B29" s="29" t="s">
        <v>21</v>
      </c>
      <c r="C29" s="27" t="s">
        <v>15</v>
      </c>
      <c r="D29" s="28">
        <f>9.33*2/1000</f>
        <v>0.01866</v>
      </c>
      <c r="E29" s="27"/>
      <c r="F29" s="26"/>
      <c r="G29" s="27"/>
      <c r="H29" s="26"/>
      <c r="I29" s="27"/>
      <c r="J29" s="26"/>
      <c r="K29" s="25"/>
    </row>
    <row r="30" spans="1:11" ht="36">
      <c r="A30" s="30">
        <v>24</v>
      </c>
      <c r="B30" s="34" t="s">
        <v>20</v>
      </c>
      <c r="C30" s="21" t="s">
        <v>18</v>
      </c>
      <c r="D30" s="33">
        <v>2</v>
      </c>
      <c r="E30" s="21"/>
      <c r="F30" s="32"/>
      <c r="G30" s="21"/>
      <c r="H30" s="32"/>
      <c r="I30" s="21"/>
      <c r="J30" s="32"/>
      <c r="K30" s="25"/>
    </row>
    <row r="31" spans="1:11" ht="36">
      <c r="A31" s="31">
        <v>25</v>
      </c>
      <c r="B31" s="34" t="s">
        <v>19</v>
      </c>
      <c r="C31" s="21" t="s">
        <v>18</v>
      </c>
      <c r="D31" s="33">
        <v>1</v>
      </c>
      <c r="E31" s="21"/>
      <c r="F31" s="32"/>
      <c r="G31" s="21"/>
      <c r="H31" s="32"/>
      <c r="I31" s="21"/>
      <c r="J31" s="32"/>
      <c r="K31" s="25"/>
    </row>
    <row r="32" spans="1:11" s="24" customFormat="1" ht="38.25" customHeight="1">
      <c r="A32" s="31">
        <v>26</v>
      </c>
      <c r="B32" s="29" t="s">
        <v>17</v>
      </c>
      <c r="C32" s="27" t="s">
        <v>15</v>
      </c>
      <c r="D32" s="28">
        <f>305*2/1000</f>
        <v>0.61</v>
      </c>
      <c r="E32" s="27"/>
      <c r="F32" s="26"/>
      <c r="G32" s="27"/>
      <c r="H32" s="26"/>
      <c r="I32" s="27"/>
      <c r="J32" s="26"/>
      <c r="K32" s="25"/>
    </row>
    <row r="33" spans="1:11" s="24" customFormat="1" ht="38.25" customHeight="1" thickBot="1">
      <c r="A33" s="30">
        <v>27</v>
      </c>
      <c r="B33" s="29" t="s">
        <v>16</v>
      </c>
      <c r="C33" s="27" t="s">
        <v>15</v>
      </c>
      <c r="D33" s="28">
        <f>78*1/1000</f>
        <v>0.078</v>
      </c>
      <c r="E33" s="27"/>
      <c r="F33" s="26"/>
      <c r="G33" s="27"/>
      <c r="H33" s="26"/>
      <c r="I33" s="27"/>
      <c r="J33" s="26"/>
      <c r="K33" s="25"/>
    </row>
    <row r="34" spans="1:11" s="11" customFormat="1" ht="27.75" customHeight="1" thickBot="1">
      <c r="A34" s="17"/>
      <c r="B34" s="16" t="s">
        <v>14</v>
      </c>
      <c r="C34" s="15"/>
      <c r="D34" s="14"/>
      <c r="E34" s="13"/>
      <c r="F34" s="13"/>
      <c r="G34" s="13"/>
      <c r="H34" s="13"/>
      <c r="I34" s="13"/>
      <c r="J34" s="13"/>
      <c r="K34" s="12"/>
    </row>
    <row r="35" spans="1:11" s="11" customFormat="1" ht="27.75" customHeight="1" thickBot="1">
      <c r="A35" s="23"/>
      <c r="B35" s="22" t="s">
        <v>13</v>
      </c>
      <c r="C35" s="21"/>
      <c r="D35" s="20"/>
      <c r="E35" s="19"/>
      <c r="F35" s="19"/>
      <c r="G35" s="19"/>
      <c r="H35" s="19"/>
      <c r="I35" s="19"/>
      <c r="J35" s="19"/>
      <c r="K35" s="18"/>
    </row>
    <row r="36" spans="1:11" s="11" customFormat="1" ht="27.75" customHeight="1" thickBot="1">
      <c r="A36" s="17"/>
      <c r="B36" s="16" t="s">
        <v>12</v>
      </c>
      <c r="C36" s="15"/>
      <c r="D36" s="14"/>
      <c r="E36" s="13"/>
      <c r="F36" s="13"/>
      <c r="G36" s="13"/>
      <c r="H36" s="13"/>
      <c r="I36" s="13"/>
      <c r="J36" s="13"/>
      <c r="K36" s="12"/>
    </row>
  </sheetData>
  <sheetProtection/>
  <autoFilter ref="A6:K36"/>
  <mergeCells count="9">
    <mergeCell ref="D4:D5"/>
    <mergeCell ref="E4:F4"/>
    <mergeCell ref="G4:H4"/>
    <mergeCell ref="I4:J4"/>
    <mergeCell ref="A2:K2"/>
    <mergeCell ref="B3:K3"/>
    <mergeCell ref="A4:A5"/>
    <mergeCell ref="B4:B5"/>
    <mergeCell ref="C4:C5"/>
  </mergeCells>
  <printOptions/>
  <pageMargins left="0.2" right="0.19" top="0.17" bottom="0.21" header="0.17" footer="0.16"/>
  <pageSetup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5"/>
  <sheetViews>
    <sheetView zoomScalePageLayoutView="0" workbookViewId="0" topLeftCell="A1">
      <selection activeCell="L11" sqref="L11"/>
    </sheetView>
  </sheetViews>
  <sheetFormatPr defaultColWidth="9.140625" defaultRowHeight="12.75"/>
  <cols>
    <col min="1" max="1" width="4.7109375" style="10" customWidth="1"/>
    <col min="2" max="2" width="37.57421875" style="10" customWidth="1"/>
    <col min="3" max="3" width="8.57421875" style="10" customWidth="1"/>
    <col min="4" max="4" width="12.57421875" style="10" bestFit="1" customWidth="1"/>
    <col min="5" max="5" width="11.28125" style="10" customWidth="1"/>
    <col min="6" max="6" width="12.140625" style="10" customWidth="1"/>
    <col min="7" max="7" width="10.421875" style="10" customWidth="1"/>
    <col min="8" max="8" width="11.140625" style="10" customWidth="1"/>
    <col min="9" max="9" width="10.28125" style="10" customWidth="1"/>
    <col min="10" max="10" width="11.00390625" style="10" customWidth="1"/>
    <col min="11" max="11" width="14.8515625" style="10" customWidth="1"/>
    <col min="12" max="12" width="9.57421875" style="10" bestFit="1" customWidth="1"/>
    <col min="13" max="13" width="10.7109375" style="10" bestFit="1" customWidth="1"/>
    <col min="14" max="15" width="12.8515625" style="10" customWidth="1"/>
    <col min="16" max="16" width="10.140625" style="10" bestFit="1" customWidth="1"/>
    <col min="17" max="17" width="9.140625" style="10" customWidth="1"/>
    <col min="18" max="18" width="10.140625" style="10" bestFit="1" customWidth="1"/>
    <col min="19" max="19" width="9.57421875" style="10" bestFit="1" customWidth="1"/>
    <col min="20" max="20" width="10.140625" style="10" bestFit="1" customWidth="1"/>
    <col min="21" max="16384" width="9.140625" style="10" customWidth="1"/>
  </cols>
  <sheetData>
    <row r="1" spans="1:11" ht="39.75" customHeight="1">
      <c r="A1" s="63" t="s">
        <v>61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ht="21.75" customHeight="1" thickBot="1">
      <c r="A2" s="62"/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8" customHeight="1">
      <c r="A3" s="60" t="s">
        <v>59</v>
      </c>
      <c r="B3" s="58" t="s">
        <v>58</v>
      </c>
      <c r="C3" s="58" t="s">
        <v>57</v>
      </c>
      <c r="D3" s="58" t="s">
        <v>56</v>
      </c>
      <c r="E3" s="59" t="s">
        <v>55</v>
      </c>
      <c r="F3" s="59"/>
      <c r="G3" s="59" t="s">
        <v>54</v>
      </c>
      <c r="H3" s="59"/>
      <c r="I3" s="58" t="s">
        <v>53</v>
      </c>
      <c r="J3" s="58"/>
      <c r="K3" s="57" t="s">
        <v>52</v>
      </c>
    </row>
    <row r="4" spans="1:11" ht="39.75" customHeight="1" thickBot="1">
      <c r="A4" s="56"/>
      <c r="B4" s="55"/>
      <c r="C4" s="55"/>
      <c r="D4" s="55"/>
      <c r="E4" s="54" t="s">
        <v>50</v>
      </c>
      <c r="F4" s="53" t="s">
        <v>51</v>
      </c>
      <c r="G4" s="54" t="s">
        <v>50</v>
      </c>
      <c r="H4" s="53" t="s">
        <v>51</v>
      </c>
      <c r="I4" s="54" t="s">
        <v>50</v>
      </c>
      <c r="J4" s="53" t="s">
        <v>49</v>
      </c>
      <c r="K4" s="52" t="s">
        <v>48</v>
      </c>
    </row>
    <row r="5" spans="1:11" ht="18">
      <c r="A5" s="65">
        <v>1</v>
      </c>
      <c r="B5" s="66">
        <v>3</v>
      </c>
      <c r="C5" s="66">
        <v>4</v>
      </c>
      <c r="D5" s="66">
        <v>6</v>
      </c>
      <c r="E5" s="67">
        <v>7</v>
      </c>
      <c r="F5" s="68">
        <v>8</v>
      </c>
      <c r="G5" s="67">
        <v>9</v>
      </c>
      <c r="H5" s="68">
        <v>10</v>
      </c>
      <c r="I5" s="67">
        <v>11</v>
      </c>
      <c r="J5" s="68">
        <v>12</v>
      </c>
      <c r="K5" s="69">
        <v>13</v>
      </c>
    </row>
    <row r="6" spans="1:14" s="24" customFormat="1" ht="76.5" customHeight="1">
      <c r="A6" s="31">
        <v>1</v>
      </c>
      <c r="B6" s="45" t="s">
        <v>47</v>
      </c>
      <c r="C6" s="27" t="s">
        <v>30</v>
      </c>
      <c r="D6" s="26">
        <v>1300</v>
      </c>
      <c r="E6" s="27"/>
      <c r="F6" s="26"/>
      <c r="G6" s="27"/>
      <c r="H6" s="26"/>
      <c r="I6" s="27"/>
      <c r="J6" s="26"/>
      <c r="K6" s="25"/>
      <c r="L6" s="46"/>
      <c r="M6" s="46"/>
      <c r="N6" s="46"/>
    </row>
    <row r="7" spans="1:11" s="24" customFormat="1" ht="49.5" customHeight="1">
      <c r="A7" s="31">
        <v>2</v>
      </c>
      <c r="B7" s="45" t="s">
        <v>46</v>
      </c>
      <c r="C7" s="27" t="s">
        <v>30</v>
      </c>
      <c r="D7" s="26">
        <v>130</v>
      </c>
      <c r="E7" s="27"/>
      <c r="F7" s="26"/>
      <c r="G7" s="27"/>
      <c r="H7" s="26"/>
      <c r="I7" s="27"/>
      <c r="J7" s="26"/>
      <c r="K7" s="25"/>
    </row>
    <row r="8" spans="1:11" ht="42" customHeight="1">
      <c r="A8" s="30">
        <v>3</v>
      </c>
      <c r="B8" s="42" t="s">
        <v>43</v>
      </c>
      <c r="C8" s="21" t="s">
        <v>30</v>
      </c>
      <c r="D8" s="32">
        <v>88</v>
      </c>
      <c r="E8" s="21"/>
      <c r="F8" s="32"/>
      <c r="G8" s="21"/>
      <c r="H8" s="32"/>
      <c r="I8" s="21"/>
      <c r="J8" s="32"/>
      <c r="K8" s="41"/>
    </row>
    <row r="9" spans="1:11" ht="75" customHeight="1">
      <c r="A9" s="31">
        <v>4</v>
      </c>
      <c r="B9" s="45" t="s">
        <v>45</v>
      </c>
      <c r="C9" s="21"/>
      <c r="D9" s="32">
        <v>1196</v>
      </c>
      <c r="E9" s="21"/>
      <c r="F9" s="32"/>
      <c r="G9" s="21"/>
      <c r="H9" s="32"/>
      <c r="I9" s="21"/>
      <c r="J9" s="32"/>
      <c r="K9" s="41"/>
    </row>
    <row r="10" spans="1:11" ht="42.75" customHeight="1">
      <c r="A10" s="30">
        <v>5</v>
      </c>
      <c r="B10" s="45" t="s">
        <v>62</v>
      </c>
      <c r="C10" s="21"/>
      <c r="D10" s="32">
        <v>234</v>
      </c>
      <c r="E10" s="21"/>
      <c r="F10" s="32"/>
      <c r="G10" s="21"/>
      <c r="H10" s="32"/>
      <c r="I10" s="21"/>
      <c r="J10" s="32"/>
      <c r="K10" s="41"/>
    </row>
    <row r="11" spans="1:11" ht="75" customHeight="1">
      <c r="A11" s="31">
        <v>6</v>
      </c>
      <c r="B11" s="34" t="s">
        <v>42</v>
      </c>
      <c r="C11" s="21" t="s">
        <v>35</v>
      </c>
      <c r="D11" s="32">
        <v>445</v>
      </c>
      <c r="E11" s="21"/>
      <c r="F11" s="32"/>
      <c r="G11" s="21"/>
      <c r="H11" s="32"/>
      <c r="I11" s="21"/>
      <c r="J11" s="32"/>
      <c r="K11" s="41"/>
    </row>
    <row r="12" spans="1:11" ht="44.25" customHeight="1">
      <c r="A12" s="30">
        <v>7</v>
      </c>
      <c r="B12" s="34" t="s">
        <v>40</v>
      </c>
      <c r="C12" s="21" t="s">
        <v>35</v>
      </c>
      <c r="D12" s="32">
        <v>445</v>
      </c>
      <c r="E12" s="21"/>
      <c r="F12" s="32"/>
      <c r="G12" s="21"/>
      <c r="H12" s="32"/>
      <c r="I12" s="21"/>
      <c r="J12" s="32"/>
      <c r="K12" s="41"/>
    </row>
    <row r="13" spans="1:11" ht="75" customHeight="1">
      <c r="A13" s="31">
        <v>8</v>
      </c>
      <c r="B13" s="34" t="s">
        <v>63</v>
      </c>
      <c r="C13" s="21" t="s">
        <v>35</v>
      </c>
      <c r="D13" s="32">
        <v>10</v>
      </c>
      <c r="E13" s="21"/>
      <c r="F13" s="32"/>
      <c r="G13" s="21"/>
      <c r="H13" s="32"/>
      <c r="I13" s="21"/>
      <c r="J13" s="32"/>
      <c r="K13" s="41"/>
    </row>
    <row r="14" spans="1:11" ht="44.25" customHeight="1">
      <c r="A14" s="30">
        <v>9</v>
      </c>
      <c r="B14" s="34" t="s">
        <v>64</v>
      </c>
      <c r="C14" s="21" t="s">
        <v>35</v>
      </c>
      <c r="D14" s="32">
        <v>10</v>
      </c>
      <c r="E14" s="21"/>
      <c r="F14" s="32"/>
      <c r="G14" s="21"/>
      <c r="H14" s="32"/>
      <c r="I14" s="21"/>
      <c r="J14" s="32"/>
      <c r="K14" s="41"/>
    </row>
    <row r="15" spans="1:16" s="24" customFormat="1" ht="127.5" customHeight="1">
      <c r="A15" s="31">
        <v>10</v>
      </c>
      <c r="B15" s="29" t="s">
        <v>31</v>
      </c>
      <c r="C15" s="40" t="s">
        <v>30</v>
      </c>
      <c r="D15" s="35">
        <v>1.4382975</v>
      </c>
      <c r="E15" s="27"/>
      <c r="F15" s="26"/>
      <c r="G15" s="27"/>
      <c r="H15" s="26"/>
      <c r="I15" s="27"/>
      <c r="J15" s="26"/>
      <c r="K15" s="25"/>
      <c r="M15" s="39"/>
      <c r="N15" s="39"/>
      <c r="P15" s="38"/>
    </row>
    <row r="16" spans="1:11" ht="36" customHeight="1">
      <c r="A16" s="30">
        <v>11</v>
      </c>
      <c r="B16" s="34" t="s">
        <v>28</v>
      </c>
      <c r="C16" s="21" t="s">
        <v>15</v>
      </c>
      <c r="D16" s="37">
        <v>0.1146</v>
      </c>
      <c r="E16" s="21"/>
      <c r="F16" s="32"/>
      <c r="G16" s="21"/>
      <c r="H16" s="32"/>
      <c r="I16" s="21"/>
      <c r="J16" s="32"/>
      <c r="K16" s="25"/>
    </row>
    <row r="17" spans="1:11" s="24" customFormat="1" ht="54.75" customHeight="1">
      <c r="A17" s="31">
        <v>12</v>
      </c>
      <c r="B17" s="29" t="s">
        <v>27</v>
      </c>
      <c r="C17" s="27" t="s">
        <v>25</v>
      </c>
      <c r="D17" s="36">
        <v>4.7</v>
      </c>
      <c r="E17" s="27"/>
      <c r="F17" s="26"/>
      <c r="G17" s="27"/>
      <c r="H17" s="26"/>
      <c r="I17" s="27"/>
      <c r="J17" s="26"/>
      <c r="K17" s="25"/>
    </row>
    <row r="18" spans="1:11" s="24" customFormat="1" ht="41.25" customHeight="1">
      <c r="A18" s="30">
        <v>13</v>
      </c>
      <c r="B18" s="29" t="s">
        <v>26</v>
      </c>
      <c r="C18" s="27" t="s">
        <v>25</v>
      </c>
      <c r="D18" s="36">
        <v>1.0499999999999998</v>
      </c>
      <c r="E18" s="27"/>
      <c r="F18" s="26"/>
      <c r="G18" s="27"/>
      <c r="H18" s="26"/>
      <c r="I18" s="27"/>
      <c r="J18" s="26"/>
      <c r="K18" s="25"/>
    </row>
    <row r="19" spans="1:11" ht="36">
      <c r="A19" s="31">
        <v>14</v>
      </c>
      <c r="B19" s="34" t="s">
        <v>65</v>
      </c>
      <c r="C19" s="21" t="s">
        <v>18</v>
      </c>
      <c r="D19" s="33">
        <v>1</v>
      </c>
      <c r="E19" s="21"/>
      <c r="F19" s="32"/>
      <c r="G19" s="21"/>
      <c r="H19" s="32"/>
      <c r="I19" s="21"/>
      <c r="J19" s="32"/>
      <c r="K19" s="25"/>
    </row>
    <row r="20" spans="1:11" ht="36.75" customHeight="1">
      <c r="A20" s="30">
        <v>15</v>
      </c>
      <c r="B20" s="34" t="s">
        <v>66</v>
      </c>
      <c r="C20" s="21" t="s">
        <v>33</v>
      </c>
      <c r="D20" s="32">
        <v>2</v>
      </c>
      <c r="E20" s="21"/>
      <c r="F20" s="32"/>
      <c r="G20" s="21"/>
      <c r="H20" s="32"/>
      <c r="I20" s="21"/>
      <c r="J20" s="32"/>
      <c r="K20" s="25"/>
    </row>
    <row r="21" spans="1:11" s="24" customFormat="1" ht="38.25" customHeight="1">
      <c r="A21" s="31">
        <v>16</v>
      </c>
      <c r="B21" s="29" t="s">
        <v>67</v>
      </c>
      <c r="C21" s="27" t="s">
        <v>15</v>
      </c>
      <c r="D21" s="28">
        <v>0.078</v>
      </c>
      <c r="E21" s="27"/>
      <c r="F21" s="26"/>
      <c r="G21" s="27"/>
      <c r="H21" s="26"/>
      <c r="I21" s="27"/>
      <c r="J21" s="26"/>
      <c r="K21" s="25"/>
    </row>
    <row r="22" spans="1:11" ht="36.75" customHeight="1" thickBot="1">
      <c r="A22" s="30">
        <v>17</v>
      </c>
      <c r="B22" s="34" t="s">
        <v>68</v>
      </c>
      <c r="C22" s="21" t="s">
        <v>33</v>
      </c>
      <c r="D22" s="32">
        <v>2</v>
      </c>
      <c r="E22" s="21"/>
      <c r="F22" s="32"/>
      <c r="G22" s="21"/>
      <c r="H22" s="32"/>
      <c r="I22" s="21"/>
      <c r="J22" s="32"/>
      <c r="K22" s="25"/>
    </row>
    <row r="23" spans="1:11" s="11" customFormat="1" ht="27.75" customHeight="1" thickBot="1">
      <c r="A23" s="17"/>
      <c r="B23" s="16" t="s">
        <v>14</v>
      </c>
      <c r="C23" s="15"/>
      <c r="D23" s="14"/>
      <c r="E23" s="13"/>
      <c r="F23" s="13"/>
      <c r="G23" s="13"/>
      <c r="H23" s="13"/>
      <c r="I23" s="13"/>
      <c r="J23" s="13"/>
      <c r="K23" s="12"/>
    </row>
    <row r="24" spans="1:11" s="11" customFormat="1" ht="27.75" customHeight="1" thickBot="1">
      <c r="A24" s="23"/>
      <c r="B24" s="22" t="s">
        <v>13</v>
      </c>
      <c r="C24" s="21"/>
      <c r="D24" s="20"/>
      <c r="E24" s="19"/>
      <c r="F24" s="19"/>
      <c r="G24" s="19"/>
      <c r="H24" s="19"/>
      <c r="I24" s="19"/>
      <c r="J24" s="19"/>
      <c r="K24" s="18"/>
    </row>
    <row r="25" spans="1:11" s="11" customFormat="1" ht="27.75" customHeight="1" thickBot="1">
      <c r="A25" s="17"/>
      <c r="B25" s="16" t="s">
        <v>12</v>
      </c>
      <c r="C25" s="15"/>
      <c r="D25" s="14"/>
      <c r="E25" s="13"/>
      <c r="F25" s="13"/>
      <c r="G25" s="13"/>
      <c r="H25" s="13"/>
      <c r="I25" s="13"/>
      <c r="J25" s="13"/>
      <c r="K25" s="12"/>
    </row>
  </sheetData>
  <sheetProtection/>
  <autoFilter ref="A5:K25"/>
  <mergeCells count="9">
    <mergeCell ref="A1:K1"/>
    <mergeCell ref="B2:K2"/>
    <mergeCell ref="A3:A4"/>
    <mergeCell ref="B3:B4"/>
    <mergeCell ref="C3:C4"/>
    <mergeCell ref="D3:D4"/>
    <mergeCell ref="E3:F3"/>
    <mergeCell ref="G3:H3"/>
    <mergeCell ref="I3:J3"/>
  </mergeCells>
  <printOptions/>
  <pageMargins left="0.2" right="0.19" top="0.17" bottom="0.21" header="0.17" footer="0.16"/>
  <pageSetup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Tbilisi Water</dc:creator>
  <cp:keywords/>
  <dc:description/>
  <cp:lastModifiedBy>Irakli Ptskialadze</cp:lastModifiedBy>
  <cp:lastPrinted>2017-12-19T13:10:48Z</cp:lastPrinted>
  <dcterms:created xsi:type="dcterms:W3CDTF">2006-10-30T13:00:34Z</dcterms:created>
  <dcterms:modified xsi:type="dcterms:W3CDTF">2018-02-15T07:14:57Z</dcterms:modified>
  <cp:category/>
  <cp:version/>
  <cp:contentType/>
  <cp:contentStatus/>
</cp:coreProperties>
</file>